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 김남윤\위원회\"/>
    </mc:Choice>
  </mc:AlternateContent>
  <bookViews>
    <workbookView xWindow="0" yWindow="0" windowWidth="28800" windowHeight="11115" tabRatio="790"/>
  </bookViews>
  <sheets>
    <sheet name="2.위원회 현황" sheetId="2" r:id="rId1"/>
  </sheets>
  <definedNames>
    <definedName name="_xlnm._FilterDatabase" localSheetId="0" hidden="1">'2.위원회 현황'!$A$4:$AV$18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8" i="2" l="1"/>
  <c r="AJ18" i="2"/>
  <c r="AL18" i="2" s="1"/>
  <c r="AI18" i="2"/>
  <c r="AK18" i="2" s="1"/>
  <c r="AF18" i="2"/>
  <c r="AN18" i="2" s="1"/>
  <c r="AC18" i="2"/>
  <c r="AB18" i="2" l="1"/>
  <c r="AO18" i="2"/>
  <c r="AM18" i="2"/>
  <c r="AS6" i="2" l="1"/>
  <c r="AJ6" i="2"/>
  <c r="AL6" i="2" s="1"/>
  <c r="AI6" i="2"/>
  <c r="AK6" i="2" s="1"/>
  <c r="AO6" i="2" s="1"/>
  <c r="AF6" i="2"/>
  <c r="AN6" i="2" s="1"/>
  <c r="AC6" i="2"/>
  <c r="AM6" i="2" s="1"/>
  <c r="AB6" i="2"/>
  <c r="AS7" i="2" l="1"/>
  <c r="AM7" i="2"/>
  <c r="AL7" i="2"/>
  <c r="AF7" i="2"/>
  <c r="AN7" i="2" s="1"/>
  <c r="AS12" i="2" l="1"/>
  <c r="AJ12" i="2"/>
  <c r="AL12" i="2" s="1"/>
  <c r="AI12" i="2"/>
  <c r="AF12" i="2"/>
  <c r="AN12" i="2" s="1"/>
  <c r="AC12" i="2"/>
  <c r="AB12" i="2" s="1"/>
  <c r="AS13" i="2" l="1"/>
  <c r="AJ13" i="2"/>
  <c r="AL13" i="2" s="1"/>
  <c r="AI13" i="2"/>
  <c r="AK13" i="2" s="1"/>
  <c r="AF13" i="2"/>
  <c r="AN13" i="2" s="1"/>
  <c r="AC13" i="2"/>
  <c r="AM13" i="2" s="1"/>
  <c r="AB13" i="2"/>
  <c r="AO13" i="2" l="1"/>
  <c r="AS15" i="2" l="1"/>
  <c r="AL15" i="2"/>
  <c r="AJ15" i="2"/>
  <c r="AI15" i="2"/>
  <c r="AK15" i="2" s="1"/>
  <c r="AO15" i="2" s="1"/>
  <c r="AF15" i="2"/>
  <c r="AN15" i="2" s="1"/>
  <c r="AC15" i="2"/>
  <c r="AB15" i="2" l="1"/>
  <c r="AM15" i="2"/>
  <c r="AS8" i="2"/>
  <c r="AJ8" i="2"/>
  <c r="AL8" i="2" s="1"/>
  <c r="AI8" i="2"/>
  <c r="AK8" i="2" s="1"/>
  <c r="AF8" i="2"/>
  <c r="AN8" i="2" s="1"/>
  <c r="AC8" i="2"/>
  <c r="AM8" i="2" s="1"/>
  <c r="AO8" i="2" l="1"/>
  <c r="AB8" i="2"/>
  <c r="AS5" i="2"/>
  <c r="AK5" i="2"/>
  <c r="AJ5" i="2"/>
  <c r="AL5" i="2" s="1"/>
  <c r="AI5" i="2"/>
  <c r="AF5" i="2"/>
  <c r="AN5" i="2" s="1"/>
  <c r="AC5" i="2"/>
  <c r="AB5" i="2" s="1"/>
  <c r="AO5" i="2" l="1"/>
  <c r="AM5" i="2"/>
  <c r="AZ17" i="2" l="1"/>
  <c r="AY17" i="2"/>
  <c r="AX17" i="2"/>
  <c r="AW17" i="2"/>
  <c r="AV17" i="2"/>
  <c r="AZ16" i="2"/>
  <c r="AY16" i="2"/>
  <c r="AX16" i="2"/>
  <c r="AW16" i="2"/>
  <c r="AV16" i="2"/>
  <c r="AZ15" i="2"/>
  <c r="AY15" i="2"/>
  <c r="AX15" i="2"/>
  <c r="AW15" i="2"/>
  <c r="AV15" i="2"/>
  <c r="AZ14" i="2"/>
  <c r="AY14" i="2"/>
  <c r="AX14" i="2"/>
  <c r="AW14" i="2"/>
  <c r="AV14" i="2"/>
  <c r="AZ13" i="2"/>
  <c r="AY13" i="2"/>
  <c r="AX13" i="2"/>
  <c r="AW13" i="2"/>
  <c r="AV13" i="2"/>
  <c r="AZ12" i="2"/>
  <c r="AY12" i="2"/>
  <c r="AX12" i="2"/>
  <c r="AW12" i="2"/>
  <c r="AV12" i="2"/>
  <c r="AZ10" i="2"/>
  <c r="AY10" i="2"/>
  <c r="AX10" i="2"/>
  <c r="AW10" i="2"/>
  <c r="AV10" i="2"/>
  <c r="AZ9" i="2"/>
  <c r="AY9" i="2"/>
  <c r="AX9" i="2"/>
  <c r="AW9" i="2"/>
  <c r="AV9" i="2"/>
  <c r="AZ8" i="2"/>
  <c r="AY8" i="2"/>
  <c r="AX8" i="2"/>
  <c r="AW8" i="2"/>
  <c r="AV8" i="2"/>
  <c r="AZ7" i="2"/>
  <c r="AY7" i="2"/>
  <c r="AX7" i="2"/>
  <c r="AW7" i="2"/>
  <c r="AV7" i="2"/>
  <c r="AZ6" i="2"/>
  <c r="AY6" i="2"/>
  <c r="AX6" i="2"/>
  <c r="AW6" i="2"/>
  <c r="AV6" i="2"/>
  <c r="AZ5" i="2"/>
  <c r="AY5" i="2"/>
  <c r="AX5" i="2"/>
  <c r="AW5" i="2"/>
  <c r="AV5" i="2"/>
</calcChain>
</file>

<file path=xl/sharedStrings.xml><?xml version="1.0" encoding="utf-8"?>
<sst xmlns="http://schemas.openxmlformats.org/spreadsheetml/2006/main" count="198" uniqueCount="109">
  <si>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</si>
  <si>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</si>
  <si>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</si>
  <si>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</si>
  <si>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</si>
  <si>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</si>
  <si>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</si>
  <si>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</si>
  <si>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</si>
  <si>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</si>
  <si>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</si>
  <si>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실제 구성 위원수(명)</t>
    <phoneticPr fontId="4" type="noConversion"/>
  </si>
  <si>
    <t>당연직
위원수(명)</t>
    <phoneticPr fontId="4" type="noConversion"/>
  </si>
  <si>
    <t>위촉직 구성(명)</t>
    <phoneticPr fontId="4" type="noConversion"/>
  </si>
  <si>
    <t>유형</t>
    <phoneticPr fontId="4" type="noConversion"/>
  </si>
  <si>
    <t>직위</t>
    <phoneticPr fontId="4" type="noConversion"/>
  </si>
  <si>
    <t>총계</t>
    <phoneticPr fontId="4" type="noConversion"/>
  </si>
  <si>
    <t>공무원</t>
    <phoneticPr fontId="4" type="noConversion"/>
  </si>
  <si>
    <t>민간위원</t>
    <phoneticPr fontId="4" type="noConversion"/>
  </si>
  <si>
    <t>여성 위원수</t>
    <phoneticPr fontId="4" type="noConversion"/>
  </si>
  <si>
    <t>비수도권
위원수</t>
    <phoneticPr fontId="4" type="noConversion"/>
  </si>
  <si>
    <t>장애인</t>
    <phoneticPr fontId="4" type="noConversion"/>
  </si>
  <si>
    <t>현장전문가</t>
    <phoneticPr fontId="4" type="noConversion"/>
  </si>
  <si>
    <t>본회의</t>
    <phoneticPr fontId="4" type="noConversion"/>
  </si>
  <si>
    <t>분과회의</t>
    <phoneticPr fontId="4" type="noConversion"/>
  </si>
  <si>
    <t>합계</t>
    <phoneticPr fontId="4" type="noConversion"/>
  </si>
  <si>
    <t>분과회의</t>
    <phoneticPr fontId="4" type="noConversion"/>
  </si>
  <si>
    <t>출석회의
(본+분과)</t>
    <phoneticPr fontId="4" type="noConversion"/>
  </si>
  <si>
    <t>서면회의
(본+분과)</t>
    <phoneticPr fontId="4" type="noConversion"/>
  </si>
  <si>
    <t>출석</t>
    <phoneticPr fontId="4" type="noConversion"/>
  </si>
  <si>
    <t>서면</t>
    <phoneticPr fontId="4" type="noConversion"/>
  </si>
  <si>
    <t>본회의</t>
    <phoneticPr fontId="3" type="noConversion"/>
  </si>
  <si>
    <t>분과회의</t>
    <phoneticPr fontId="3" type="noConversion"/>
  </si>
  <si>
    <t>합계</t>
    <phoneticPr fontId="3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</si>
  <si>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</si>
  <si>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</si>
  <si>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</si>
  <si>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</si>
  <si>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</si>
  <si>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</si>
  <si>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</si>
  <si>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</si>
  <si>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법률</t>
  </si>
  <si>
    <t>정부</t>
  </si>
  <si>
    <t>자문</t>
  </si>
  <si>
    <t>-</t>
  </si>
  <si>
    <t>대통령령</t>
  </si>
  <si>
    <t>당연직</t>
  </si>
  <si>
    <t>국무총리</t>
  </si>
  <si>
    <t>의원</t>
  </si>
  <si>
    <t>30명 이내</t>
  </si>
  <si>
    <t>25명 이내</t>
  </si>
  <si>
    <t>호선</t>
  </si>
  <si>
    <t>10명 이내</t>
  </si>
  <si>
    <t>(소상공인시장진흥)기금운용위원회</t>
  </si>
  <si>
    <t>소상공인 보호 및 지원에 관한 법률 제23조</t>
  </si>
  <si>
    <t>중기부 차관</t>
  </si>
  <si>
    <t>균형성장촉진위원회</t>
  </si>
  <si>
    <t>여성기업지원에 관한 법률 제6조</t>
  </si>
  <si>
    <t>중기부 장관</t>
  </si>
  <si>
    <t>금융지원위원회</t>
  </si>
  <si>
    <t>중소기업진흥에 관한 법률 시행령 제54조의12</t>
  </si>
  <si>
    <t>소상공인 생계형 적합업종 지정에 관한 특별법 제6조</t>
  </si>
  <si>
    <t>장애인기업활동촉진위원회</t>
  </si>
  <si>
    <t>중소기업기술분쟁조정·중재위원회</t>
  </si>
  <si>
    <t>중소기업기술 보호 지원에 관한 법률 제23조</t>
  </si>
  <si>
    <t>중소기업기술혁신추진위원회</t>
  </si>
  <si>
    <t>중소기업기술혁신촉진법 제6조</t>
  </si>
  <si>
    <t>중소기업사업조정심의회</t>
  </si>
  <si>
    <t>대ㆍ중소기업 상생협력 촉진에 관한 법률 제31조</t>
  </si>
  <si>
    <t>지역특화발전특구위원회</t>
  </si>
  <si>
    <t>규제자유특구 및 지역특화발전특구에 관한 규제특례법 제12조</t>
  </si>
  <si>
    <t>창업지원정책협의회</t>
  </si>
  <si>
    <t>중소기업창업 지원법 제9조의2</t>
  </si>
  <si>
    <t>중소벤처기업부</t>
  </si>
  <si>
    <t>회의실적 검증</t>
    <phoneticPr fontId="4" type="noConversion"/>
  </si>
  <si>
    <t>서면</t>
    <phoneticPr fontId="4" type="noConversion"/>
  </si>
  <si>
    <t>본회의</t>
    <phoneticPr fontId="4" type="noConversion"/>
  </si>
  <si>
    <t>분과</t>
    <phoneticPr fontId="4" type="noConversion"/>
  </si>
  <si>
    <t>합계</t>
    <phoneticPr fontId="4" type="noConversion"/>
  </si>
  <si>
    <t>규제자유특구위원회</t>
  </si>
  <si>
    <t>규제자유특구 및 지역특화발전특구에 관한 규제특례법 제77조</t>
  </si>
  <si>
    <t>생계형 적합업종 심의위원회</t>
  </si>
  <si>
    <t>장애인기업활동 촉진법 제6조</t>
  </si>
  <si>
    <t>중소기업정책심의회</t>
  </si>
  <si>
    <t>중소기업기본법 제20조의4</t>
  </si>
  <si>
    <t>상생조정위원회</t>
  </si>
  <si>
    <t>상생조정위원회의 설치 및 운영에 관한 규정 제2조</t>
  </si>
  <si>
    <t>17명 이내</t>
  </si>
  <si>
    <t>당연직</t>
    <phoneticPr fontId="3" type="noConversion"/>
  </si>
  <si>
    <t>법률</t>
    <phoneticPr fontId="3" type="noConversion"/>
  </si>
  <si>
    <t>정부</t>
    <phoneticPr fontId="3" type="noConversion"/>
  </si>
  <si>
    <t>청년
(19세~34세</t>
    <phoneticPr fontId="3" type="noConversion"/>
  </si>
  <si>
    <t>총계</t>
    <phoneticPr fontId="3" type="noConversion"/>
  </si>
  <si>
    <t>공무원</t>
    <phoneticPr fontId="3" type="noConversion"/>
  </si>
  <si>
    <t>민간위원</t>
    <phoneticPr fontId="3" type="noConversion"/>
  </si>
  <si>
    <t>40명 이내</t>
    <phoneticPr fontId="3" type="noConversion"/>
  </si>
  <si>
    <t>손실보상심의위원회</t>
    <phoneticPr fontId="3" type="noConversion"/>
  </si>
  <si>
    <t>15명 이내</t>
    <phoneticPr fontId="3" type="noConversion"/>
  </si>
  <si>
    <t>2021.2분기~2021.4분기
(2021.4.1.~2021.12.31.)</t>
    <phoneticPr fontId="4" type="noConversion"/>
  </si>
  <si>
    <t>2022년도 1분기 회의실적</t>
    <phoneticPr fontId="4" type="noConversion"/>
  </si>
  <si>
    <t xml:space="preserve">【 행정기관 소속 위원회 운영 현황 조사('22년 3월말 기준) 】 </t>
    <phoneticPr fontId="4" type="noConversion"/>
  </si>
  <si>
    <t>센터 현안일정에 따라 2-4분기 예쩡</t>
  </si>
  <si>
    <t>소상공인정책실장</t>
    <phoneticPr fontId="3" type="noConversion"/>
  </si>
  <si>
    <t>20명 이내</t>
    <phoneticPr fontId="3" type="noConversion"/>
  </si>
  <si>
    <t>소상공인 보호 및 지원에 관한 법률 제[12조의4</t>
    <phoneticPr fontId="3" type="noConversion"/>
  </si>
  <si>
    <r>
      <rPr>
        <b/>
        <sz val="10"/>
        <rFont val="맑은 고딕"/>
        <family val="3"/>
        <charset val="129"/>
        <scheme val="minor"/>
      </rPr>
      <t>회의실적</t>
    </r>
    <r>
      <rPr>
        <b/>
        <sz val="9"/>
        <rFont val="맑은 고딕"/>
        <family val="3"/>
        <charset val="129"/>
        <scheme val="minor"/>
      </rPr>
      <t xml:space="preserve">
(`21.2분기~`22.1분기)</t>
    </r>
    <phoneticPr fontId="4" type="noConversion"/>
  </si>
  <si>
    <r>
      <rPr>
        <b/>
        <sz val="10"/>
        <rFont val="맑은 고딕"/>
        <family val="3"/>
        <charset val="129"/>
        <scheme val="minor"/>
      </rPr>
      <t>워크숍, 간담회, 현장방문 실시 횟수</t>
    </r>
    <r>
      <rPr>
        <b/>
        <sz val="9"/>
        <rFont val="맑은 고딕"/>
        <family val="3"/>
        <charset val="129"/>
        <scheme val="minor"/>
      </rPr>
      <t xml:space="preserve">
(`21.2분기~`22.1분기)</t>
    </r>
    <phoneticPr fontId="4" type="noConversion"/>
  </si>
  <si>
    <r>
      <rPr>
        <b/>
        <sz val="10"/>
        <rFont val="맑은 고딕"/>
        <family val="3"/>
        <charset val="129"/>
        <scheme val="minor"/>
      </rPr>
      <t>회의 미개최 사유</t>
    </r>
    <r>
      <rPr>
        <b/>
        <sz val="9"/>
        <rFont val="맑은 고딕"/>
        <family val="3"/>
        <charset val="129"/>
        <scheme val="minor"/>
      </rPr>
      <t xml:space="preserve">
(`21.2분기~`22.1분기)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</si>
</sst>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5" fillId="5" borderId="12" xfId="0" applyFont="1" applyFill="1" applyBorder="1" applyAlignment="1">
      <alignment horizontal="left" vertical="center" wrapText="1"/>
    </xf>
    <xf numFmtId="14" fontId="5" fillId="5" borderId="12" xfId="0" applyNumberFormat="1" applyFont="1" applyFill="1" applyBorder="1" applyAlignment="1">
      <alignment horizontal="center" vertical="center" wrapText="1"/>
    </xf>
    <xf numFmtId="0" fontId="5" fillId="5" borderId="12" xfId="1" applyFont="1" applyFill="1" applyBorder="1" applyAlignment="1" applyProtection="1">
      <alignment horizontal="center" vertical="center" wrapText="1" shrinkToFit="1"/>
      <protection locked="0"/>
    </xf>
    <xf numFmtId="0" fontId="5" fillId="5" borderId="12" xfId="1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Protection="1">
      <alignment vertical="center"/>
      <protection locked="0"/>
    </xf>
    <xf numFmtId="0" fontId="13" fillId="0" borderId="0" xfId="0" applyFont="1" applyFill="1" applyProtection="1">
      <alignment vertical="center"/>
      <protection locked="0"/>
    </xf>
    <xf numFmtId="176" fontId="13" fillId="0" borderId="0" xfId="0" applyNumberFormat="1" applyFont="1" applyProtection="1">
      <alignment vertical="center"/>
      <protection locked="0"/>
    </xf>
    <xf numFmtId="0" fontId="10" fillId="0" borderId="15" xfId="0" applyFont="1" applyBorder="1">
      <alignment vertical="center"/>
    </xf>
    <xf numFmtId="176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14" fontId="5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>
      <alignment vertical="center"/>
    </xf>
    <xf numFmtId="0" fontId="10" fillId="0" borderId="0" xfId="0" applyFont="1">
      <alignment vertical="center"/>
    </xf>
    <xf numFmtId="176" fontId="13" fillId="0" borderId="0" xfId="0" applyNumberFormat="1" applyFont="1" applyFill="1" applyProtection="1">
      <alignment vertical="center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76" fontId="5" fillId="0" borderId="12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176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176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4" xfId="0" applyNumberFormat="1" applyFont="1" applyFill="1" applyBorder="1" applyAlignment="1" applyProtection="1">
      <alignment horizontal="center" vertical="center"/>
      <protection locked="0"/>
    </xf>
    <xf numFmtId="176" fontId="14" fillId="2" borderId="5" xfId="0" applyNumberFormat="1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 shrinkToFit="1"/>
      <protection locked="0"/>
    </xf>
    <xf numFmtId="0" fontId="14" fillId="2" borderId="10" xfId="0" applyFont="1" applyFill="1" applyBorder="1" applyAlignment="1" applyProtection="1">
      <alignment horizontal="center" vertical="center" wrapText="1" shrinkToFit="1"/>
      <protection locked="0"/>
    </xf>
    <xf numFmtId="0" fontId="14" fillId="2" borderId="11" xfId="0" applyFont="1" applyFill="1" applyBorder="1" applyAlignment="1" applyProtection="1">
      <alignment horizontal="center" vertical="center" wrapText="1" shrinkToFi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</cellXfs>
  <cellStyles count="14">
    <cellStyle name="쉼표 [0] 13 2" xfId="3"/>
    <cellStyle name="쉼표 [0] 13 2 2" xfId="8"/>
    <cellStyle name="쉼표 [0] 13 2 2 2" xfId="13"/>
    <cellStyle name="쉼표 [0] 13 2 3" xfId="10"/>
    <cellStyle name="쉼표 [0] 13 3" xfId="7"/>
    <cellStyle name="쉼표 [0] 13 3 2" xfId="12"/>
    <cellStyle name="쉼표 [0] 14" xfId="6"/>
    <cellStyle name="쉼표 [0] 14 2" xfId="11"/>
    <cellStyle name="쉼표 [0] 2" xfId="9"/>
    <cellStyle name="표준" xfId="0" builtinId="0"/>
    <cellStyle name="표준 10" xfId="2"/>
    <cellStyle name="표준 16" xfId="4"/>
    <cellStyle name="표준 17" xfId="5"/>
    <cellStyle name="표준 2" xfId="1"/>
  </cellStyles>
  <dxfs count="2"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Zeros="0" tabSelected="1" zoomScale="85" zoomScaleNormal="85" workbookViewId="0">
      <pane xSplit="4" ySplit="4" topLeftCell="E5" activePane="bottomRight" state="frozen"/>
      <selection activeCell="A2" sqref="A2"/>
      <selection pane="topRight" activeCell="E2" sqref="E2"/>
      <selection pane="bottomLeft" activeCell="A6" sqref="A6"/>
      <selection pane="bottomRight" activeCell="P17" sqref="P17"/>
    </sheetView>
  </sheetViews>
  <sheetFormatPr defaultColWidth="9" defaultRowHeight="16.5"/>
  <cols>
    <col min="1" max="1" width="9" style="8"/>
    <col min="2" max="2" width="27.125" style="8" customWidth="1"/>
    <col min="3" max="3" width="10.75" style="8" customWidth="1"/>
    <col min="4" max="4" width="15.75" style="8" customWidth="1"/>
    <col min="5" max="5" width="5" style="9" bestFit="1" customWidth="1"/>
    <col min="6" max="7" width="8.25" style="8" bestFit="1" customWidth="1"/>
    <col min="8" max="8" width="23.5" style="9" customWidth="1"/>
    <col min="9" max="9" width="9.875" style="8" customWidth="1"/>
    <col min="10" max="10" width="9" style="8" customWidth="1"/>
    <col min="11" max="11" width="9" style="14" customWidth="1"/>
    <col min="12" max="12" width="10.875" style="9" customWidth="1"/>
    <col min="13" max="22" width="7.25" style="6" customWidth="1"/>
    <col min="23" max="23" width="8.75" style="6" bestFit="1" customWidth="1"/>
    <col min="24" max="27" width="7" style="21" customWidth="1"/>
    <col min="28" max="28" width="6.125" style="25" bestFit="1" customWidth="1"/>
    <col min="29" max="36" width="7.625" style="25" customWidth="1"/>
    <col min="37" max="38" width="5.375" style="25" bestFit="1" customWidth="1"/>
    <col min="39" max="39" width="5.75" style="25" bestFit="1" customWidth="1"/>
    <col min="40" max="40" width="7" style="25" bestFit="1" customWidth="1"/>
    <col min="41" max="41" width="5.375" style="25" bestFit="1" customWidth="1"/>
    <col min="42" max="43" width="5.75" style="25" bestFit="1" customWidth="1"/>
    <col min="44" max="44" width="7" style="25" bestFit="1" customWidth="1"/>
    <col min="45" max="45" width="9" style="25" customWidth="1"/>
    <col min="46" max="46" width="15.375" style="16" customWidth="1"/>
    <col min="47" max="47" width="9" style="5"/>
    <col min="48" max="52" width="5.125" style="5" customWidth="1"/>
    <col min="53" max="16384" width="9" style="5"/>
  </cols>
  <sheetData>
    <row r="1" spans="1:52" s="4" customFormat="1" ht="40.5" customHeight="1">
      <c r="A1" s="13" t="s">
        <v>101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15"/>
    </row>
    <row r="2" spans="1:52" ht="31.5" customHeight="1">
      <c r="A2" s="92" t="s">
        <v>0</v>
      </c>
      <c r="B2" s="92" t="s">
        <v>1</v>
      </c>
      <c r="C2" s="92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2" t="s">
        <v>7</v>
      </c>
      <c r="I2" s="73" t="s">
        <v>8</v>
      </c>
      <c r="J2" s="91" t="s">
        <v>9</v>
      </c>
      <c r="K2" s="91"/>
      <c r="L2" s="97" t="s">
        <v>10</v>
      </c>
      <c r="M2" s="91" t="s">
        <v>11</v>
      </c>
      <c r="N2" s="91"/>
      <c r="O2" s="91"/>
      <c r="P2" s="60" t="s">
        <v>12</v>
      </c>
      <c r="Q2" s="61"/>
      <c r="R2" s="62"/>
      <c r="S2" s="74" t="s">
        <v>13</v>
      </c>
      <c r="T2" s="75"/>
      <c r="U2" s="75"/>
      <c r="V2" s="75"/>
      <c r="W2" s="76"/>
      <c r="X2" s="77" t="s">
        <v>99</v>
      </c>
      <c r="Y2" s="78"/>
      <c r="Z2" s="78"/>
      <c r="AA2" s="79"/>
      <c r="AB2" s="80" t="s">
        <v>100</v>
      </c>
      <c r="AC2" s="81"/>
      <c r="AD2" s="81"/>
      <c r="AE2" s="81"/>
      <c r="AF2" s="81"/>
      <c r="AG2" s="81"/>
      <c r="AH2" s="81"/>
      <c r="AI2" s="81"/>
      <c r="AJ2" s="81"/>
      <c r="AK2" s="82" t="s">
        <v>106</v>
      </c>
      <c r="AL2" s="83"/>
      <c r="AM2" s="83"/>
      <c r="AN2" s="83"/>
      <c r="AO2" s="84"/>
      <c r="AP2" s="65" t="s">
        <v>107</v>
      </c>
      <c r="AQ2" s="65"/>
      <c r="AR2" s="65"/>
      <c r="AS2" s="65"/>
      <c r="AT2" s="88" t="s">
        <v>108</v>
      </c>
      <c r="AV2" s="54" t="s">
        <v>75</v>
      </c>
      <c r="AW2" s="54"/>
      <c r="AX2" s="54"/>
      <c r="AY2" s="54"/>
      <c r="AZ2" s="54"/>
    </row>
    <row r="3" spans="1:52" s="7" customFormat="1" ht="19.5" customHeight="1">
      <c r="A3" s="93"/>
      <c r="B3" s="93"/>
      <c r="C3" s="93"/>
      <c r="D3" s="93"/>
      <c r="E3" s="93"/>
      <c r="F3" s="93"/>
      <c r="G3" s="93"/>
      <c r="H3" s="93"/>
      <c r="I3" s="95"/>
      <c r="J3" s="56" t="s">
        <v>14</v>
      </c>
      <c r="K3" s="56" t="s">
        <v>15</v>
      </c>
      <c r="L3" s="98"/>
      <c r="M3" s="58" t="s">
        <v>16</v>
      </c>
      <c r="N3" s="59" t="s">
        <v>17</v>
      </c>
      <c r="O3" s="56" t="s">
        <v>18</v>
      </c>
      <c r="P3" s="56" t="s">
        <v>93</v>
      </c>
      <c r="Q3" s="56" t="s">
        <v>94</v>
      </c>
      <c r="R3" s="56" t="s">
        <v>95</v>
      </c>
      <c r="S3" s="56" t="s">
        <v>19</v>
      </c>
      <c r="T3" s="73" t="s">
        <v>20</v>
      </c>
      <c r="U3" s="56" t="s">
        <v>21</v>
      </c>
      <c r="V3" s="56" t="s">
        <v>22</v>
      </c>
      <c r="W3" s="73" t="s">
        <v>92</v>
      </c>
      <c r="X3" s="66" t="s">
        <v>23</v>
      </c>
      <c r="Y3" s="68"/>
      <c r="Z3" s="66" t="s">
        <v>24</v>
      </c>
      <c r="AA3" s="68"/>
      <c r="AB3" s="69" t="s">
        <v>25</v>
      </c>
      <c r="AC3" s="85" t="s">
        <v>23</v>
      </c>
      <c r="AD3" s="86"/>
      <c r="AE3" s="87"/>
      <c r="AF3" s="66" t="s">
        <v>26</v>
      </c>
      <c r="AG3" s="67"/>
      <c r="AH3" s="68"/>
      <c r="AI3" s="69" t="s">
        <v>27</v>
      </c>
      <c r="AJ3" s="69" t="s">
        <v>28</v>
      </c>
      <c r="AK3" s="71" t="s">
        <v>29</v>
      </c>
      <c r="AL3" s="71" t="s">
        <v>30</v>
      </c>
      <c r="AM3" s="71" t="s">
        <v>31</v>
      </c>
      <c r="AN3" s="71" t="s">
        <v>32</v>
      </c>
      <c r="AO3" s="71" t="s">
        <v>33</v>
      </c>
      <c r="AP3" s="63" t="s">
        <v>34</v>
      </c>
      <c r="AQ3" s="63" t="s">
        <v>35</v>
      </c>
      <c r="AR3" s="63" t="s">
        <v>36</v>
      </c>
      <c r="AS3" s="63" t="s">
        <v>37</v>
      </c>
      <c r="AT3" s="89"/>
      <c r="AV3" s="55"/>
      <c r="AW3" s="55" t="s">
        <v>76</v>
      </c>
      <c r="AX3" s="55" t="s">
        <v>77</v>
      </c>
      <c r="AY3" s="55" t="s">
        <v>78</v>
      </c>
      <c r="AZ3" s="55" t="s">
        <v>79</v>
      </c>
    </row>
    <row r="4" spans="1:52" s="7" customFormat="1" ht="25.5" customHeight="1">
      <c r="A4" s="94"/>
      <c r="B4" s="94"/>
      <c r="C4" s="94"/>
      <c r="D4" s="94"/>
      <c r="E4" s="94"/>
      <c r="F4" s="94"/>
      <c r="G4" s="94"/>
      <c r="H4" s="94"/>
      <c r="I4" s="96"/>
      <c r="J4" s="57"/>
      <c r="K4" s="57"/>
      <c r="L4" s="99"/>
      <c r="M4" s="58"/>
      <c r="N4" s="58"/>
      <c r="O4" s="57"/>
      <c r="P4" s="57"/>
      <c r="Q4" s="57"/>
      <c r="R4" s="57"/>
      <c r="S4" s="57"/>
      <c r="T4" s="57"/>
      <c r="U4" s="57"/>
      <c r="V4" s="57"/>
      <c r="W4" s="57"/>
      <c r="X4" s="49" t="s">
        <v>29</v>
      </c>
      <c r="Y4" s="49" t="s">
        <v>38</v>
      </c>
      <c r="Z4" s="49" t="s">
        <v>29</v>
      </c>
      <c r="AA4" s="49" t="s">
        <v>39</v>
      </c>
      <c r="AB4" s="70"/>
      <c r="AC4" s="49" t="s">
        <v>40</v>
      </c>
      <c r="AD4" s="49" t="s">
        <v>29</v>
      </c>
      <c r="AE4" s="49" t="s">
        <v>41</v>
      </c>
      <c r="AF4" s="49" t="s">
        <v>40</v>
      </c>
      <c r="AG4" s="49" t="s">
        <v>29</v>
      </c>
      <c r="AH4" s="49" t="s">
        <v>39</v>
      </c>
      <c r="AI4" s="70"/>
      <c r="AJ4" s="70"/>
      <c r="AK4" s="72"/>
      <c r="AL4" s="72"/>
      <c r="AM4" s="72"/>
      <c r="AN4" s="72"/>
      <c r="AO4" s="72"/>
      <c r="AP4" s="64"/>
      <c r="AQ4" s="64"/>
      <c r="AR4" s="64"/>
      <c r="AS4" s="64"/>
      <c r="AT4" s="90"/>
      <c r="AV4" s="55"/>
      <c r="AW4" s="55"/>
      <c r="AX4" s="55"/>
      <c r="AY4" s="55"/>
      <c r="AZ4" s="55"/>
    </row>
    <row r="5" spans="1:52" s="27" customFormat="1" ht="24.95" customHeight="1">
      <c r="A5" s="35">
        <v>520</v>
      </c>
      <c r="B5" s="17" t="s">
        <v>54</v>
      </c>
      <c r="C5" s="35" t="s">
        <v>74</v>
      </c>
      <c r="D5" s="35" t="s">
        <v>74</v>
      </c>
      <c r="E5" s="35" t="s">
        <v>44</v>
      </c>
      <c r="F5" s="35" t="s">
        <v>42</v>
      </c>
      <c r="G5" s="35" t="s">
        <v>49</v>
      </c>
      <c r="H5" s="36" t="s">
        <v>55</v>
      </c>
      <c r="I5" s="37">
        <v>42152</v>
      </c>
      <c r="J5" s="35" t="s">
        <v>47</v>
      </c>
      <c r="K5" s="36" t="s">
        <v>56</v>
      </c>
      <c r="L5" s="19" t="s">
        <v>53</v>
      </c>
      <c r="M5" s="34">
        <v>6</v>
      </c>
      <c r="N5" s="10">
        <v>2</v>
      </c>
      <c r="O5" s="10">
        <v>4</v>
      </c>
      <c r="P5" s="10">
        <v>2</v>
      </c>
      <c r="Q5" s="50">
        <v>2</v>
      </c>
      <c r="R5" s="50">
        <v>0</v>
      </c>
      <c r="S5" s="10">
        <v>2</v>
      </c>
      <c r="T5" s="10">
        <v>1</v>
      </c>
      <c r="U5" s="10">
        <v>0</v>
      </c>
      <c r="V5" s="10">
        <v>1</v>
      </c>
      <c r="W5" s="10">
        <v>1</v>
      </c>
      <c r="X5" s="40"/>
      <c r="Y5" s="40">
        <v>6</v>
      </c>
      <c r="Z5" s="40"/>
      <c r="AA5" s="40"/>
      <c r="AB5" s="34">
        <f t="shared" ref="AB5:AB13" si="0">AC5+AF5</f>
        <v>5</v>
      </c>
      <c r="AC5" s="34">
        <f t="shared" ref="AC5:AC13" si="1">SUM(AD5:AE5)</f>
        <v>5</v>
      </c>
      <c r="AD5" s="41"/>
      <c r="AE5" s="41">
        <v>5</v>
      </c>
      <c r="AF5" s="34">
        <f t="shared" ref="AF5:AF13" si="2">SUM(AG5:AH5)</f>
        <v>0</v>
      </c>
      <c r="AG5" s="41"/>
      <c r="AH5" s="41"/>
      <c r="AI5" s="33">
        <f t="shared" ref="AI5:AI13" si="3">AD5+AG5</f>
        <v>0</v>
      </c>
      <c r="AJ5" s="33">
        <f t="shared" ref="AJ5:AJ13" si="4">AE5+AH5</f>
        <v>5</v>
      </c>
      <c r="AK5" s="30">
        <f t="shared" ref="AK5:AK13" si="5">X5+Z5+AI5</f>
        <v>0</v>
      </c>
      <c r="AL5" s="30">
        <f t="shared" ref="AL5:AL13" si="6">Y5+AA5+AJ5</f>
        <v>11</v>
      </c>
      <c r="AM5" s="30">
        <f t="shared" ref="AM5:AM13" si="7">X5+Y5+AC5</f>
        <v>11</v>
      </c>
      <c r="AN5" s="30">
        <f t="shared" ref="AN5:AN13" si="8">Z5+AA5+AF5</f>
        <v>0</v>
      </c>
      <c r="AO5" s="30">
        <f t="shared" ref="AO5:AO13" si="9">AK5+AL5</f>
        <v>11</v>
      </c>
      <c r="AP5" s="41"/>
      <c r="AQ5" s="41"/>
      <c r="AR5" s="41"/>
      <c r="AS5" s="33">
        <f t="shared" ref="AS5:AS13" si="10">SUM(AP5:AR5)</f>
        <v>0</v>
      </c>
      <c r="AT5" s="12"/>
      <c r="AV5" s="28">
        <f t="shared" ref="AV5:AW17" si="11">X5+Z5+AD5+AG5-AK5</f>
        <v>0</v>
      </c>
      <c r="AW5" s="28">
        <f t="shared" si="11"/>
        <v>0</v>
      </c>
      <c r="AX5" s="28">
        <f t="shared" ref="AX5:AX17" si="12">X5+Y5+AD5+AE5-AM5</f>
        <v>0</v>
      </c>
      <c r="AY5" s="28">
        <f t="shared" ref="AY5:AY17" si="13">Z5+AA5+AG5+AH5-AN5</f>
        <v>0</v>
      </c>
      <c r="AZ5" s="28">
        <f t="shared" ref="AZ5:AZ17" si="14">SUM(X5:AA5)+AB5-AO5</f>
        <v>0</v>
      </c>
    </row>
    <row r="6" spans="1:52" s="27" customFormat="1" ht="24.95" customHeight="1">
      <c r="A6" s="35">
        <v>521</v>
      </c>
      <c r="B6" s="17" t="s">
        <v>80</v>
      </c>
      <c r="C6" s="35" t="s">
        <v>74</v>
      </c>
      <c r="D6" s="35" t="s">
        <v>74</v>
      </c>
      <c r="E6" s="35" t="s">
        <v>44</v>
      </c>
      <c r="F6" s="35" t="s">
        <v>42</v>
      </c>
      <c r="G6" s="35" t="s">
        <v>49</v>
      </c>
      <c r="H6" s="36" t="s">
        <v>81</v>
      </c>
      <c r="I6" s="37">
        <v>43572</v>
      </c>
      <c r="J6" s="35" t="s">
        <v>47</v>
      </c>
      <c r="K6" s="36" t="s">
        <v>48</v>
      </c>
      <c r="L6" s="19" t="s">
        <v>96</v>
      </c>
      <c r="M6" s="34">
        <v>40</v>
      </c>
      <c r="N6" s="10">
        <v>19</v>
      </c>
      <c r="O6" s="10">
        <v>21</v>
      </c>
      <c r="P6" s="10">
        <v>19</v>
      </c>
      <c r="Q6" s="50">
        <v>19</v>
      </c>
      <c r="R6" s="50">
        <v>0</v>
      </c>
      <c r="S6" s="10">
        <v>9</v>
      </c>
      <c r="T6" s="10">
        <v>10</v>
      </c>
      <c r="U6" s="10">
        <v>0</v>
      </c>
      <c r="V6" s="10">
        <v>21</v>
      </c>
      <c r="W6" s="10">
        <v>0</v>
      </c>
      <c r="X6" s="40">
        <v>2</v>
      </c>
      <c r="Y6" s="40"/>
      <c r="Z6" s="40"/>
      <c r="AA6" s="40"/>
      <c r="AB6" s="34">
        <f t="shared" si="0"/>
        <v>0</v>
      </c>
      <c r="AC6" s="34">
        <f t="shared" si="1"/>
        <v>0</v>
      </c>
      <c r="AD6" s="41"/>
      <c r="AE6" s="41"/>
      <c r="AF6" s="34">
        <f t="shared" si="2"/>
        <v>0</v>
      </c>
      <c r="AG6" s="41"/>
      <c r="AH6" s="41"/>
      <c r="AI6" s="33">
        <f t="shared" si="3"/>
        <v>0</v>
      </c>
      <c r="AJ6" s="33">
        <f t="shared" si="4"/>
        <v>0</v>
      </c>
      <c r="AK6" s="30">
        <f t="shared" si="5"/>
        <v>2</v>
      </c>
      <c r="AL6" s="30">
        <f t="shared" si="6"/>
        <v>0</v>
      </c>
      <c r="AM6" s="30">
        <f t="shared" si="7"/>
        <v>2</v>
      </c>
      <c r="AN6" s="30">
        <f t="shared" si="8"/>
        <v>0</v>
      </c>
      <c r="AO6" s="30">
        <f t="shared" si="9"/>
        <v>2</v>
      </c>
      <c r="AP6" s="41"/>
      <c r="AQ6" s="41"/>
      <c r="AR6" s="41"/>
      <c r="AS6" s="33">
        <f t="shared" si="10"/>
        <v>0</v>
      </c>
      <c r="AT6" s="12"/>
      <c r="AV6" s="28">
        <f t="shared" si="11"/>
        <v>0</v>
      </c>
      <c r="AW6" s="28">
        <f t="shared" si="11"/>
        <v>0</v>
      </c>
      <c r="AX6" s="28">
        <f t="shared" si="12"/>
        <v>0</v>
      </c>
      <c r="AY6" s="28">
        <f t="shared" si="13"/>
        <v>0</v>
      </c>
      <c r="AZ6" s="28">
        <f t="shared" si="14"/>
        <v>0</v>
      </c>
    </row>
    <row r="7" spans="1:52" s="26" customFormat="1" ht="24.95" customHeight="1">
      <c r="A7" s="35">
        <v>522</v>
      </c>
      <c r="B7" s="17" t="s">
        <v>57</v>
      </c>
      <c r="C7" s="35" t="s">
        <v>74</v>
      </c>
      <c r="D7" s="35" t="s">
        <v>74</v>
      </c>
      <c r="E7" s="35" t="s">
        <v>44</v>
      </c>
      <c r="F7" s="35" t="s">
        <v>42</v>
      </c>
      <c r="G7" s="35" t="s">
        <v>49</v>
      </c>
      <c r="H7" s="36" t="s">
        <v>58</v>
      </c>
      <c r="I7" s="37">
        <v>40138</v>
      </c>
      <c r="J7" s="35" t="s">
        <v>47</v>
      </c>
      <c r="K7" s="36" t="s">
        <v>59</v>
      </c>
      <c r="L7" s="19" t="s">
        <v>104</v>
      </c>
      <c r="M7" s="34">
        <v>19</v>
      </c>
      <c r="N7" s="10">
        <v>7</v>
      </c>
      <c r="O7" s="10">
        <v>12</v>
      </c>
      <c r="P7" s="10">
        <v>12</v>
      </c>
      <c r="Q7" s="50">
        <v>7</v>
      </c>
      <c r="R7" s="50">
        <v>5</v>
      </c>
      <c r="S7" s="10">
        <v>4</v>
      </c>
      <c r="T7" s="10">
        <v>0</v>
      </c>
      <c r="U7" s="10">
        <v>0</v>
      </c>
      <c r="V7" s="10">
        <v>7</v>
      </c>
      <c r="W7" s="10">
        <v>0</v>
      </c>
      <c r="X7" s="40"/>
      <c r="Y7" s="40"/>
      <c r="Z7" s="40"/>
      <c r="AA7" s="40"/>
      <c r="AB7" s="34">
        <v>1</v>
      </c>
      <c r="AC7" s="34">
        <v>1</v>
      </c>
      <c r="AD7" s="41"/>
      <c r="AE7" s="41">
        <v>1</v>
      </c>
      <c r="AF7" s="34">
        <f t="shared" si="2"/>
        <v>0</v>
      </c>
      <c r="AG7" s="41"/>
      <c r="AH7" s="41"/>
      <c r="AI7" s="33">
        <v>0</v>
      </c>
      <c r="AJ7" s="33">
        <v>1</v>
      </c>
      <c r="AK7" s="30">
        <v>0</v>
      </c>
      <c r="AL7" s="30">
        <f t="shared" si="6"/>
        <v>1</v>
      </c>
      <c r="AM7" s="30">
        <f t="shared" si="7"/>
        <v>1</v>
      </c>
      <c r="AN7" s="30">
        <f t="shared" si="8"/>
        <v>0</v>
      </c>
      <c r="AO7" s="30">
        <v>1</v>
      </c>
      <c r="AP7" s="41"/>
      <c r="AQ7" s="41"/>
      <c r="AR7" s="41"/>
      <c r="AS7" s="33">
        <f t="shared" si="10"/>
        <v>0</v>
      </c>
      <c r="AT7" s="12"/>
      <c r="AV7" s="28">
        <f t="shared" si="11"/>
        <v>0</v>
      </c>
      <c r="AW7" s="28">
        <f t="shared" si="11"/>
        <v>0</v>
      </c>
      <c r="AX7" s="28">
        <f t="shared" si="12"/>
        <v>0</v>
      </c>
      <c r="AY7" s="28">
        <f t="shared" si="13"/>
        <v>0</v>
      </c>
      <c r="AZ7" s="28">
        <f t="shared" si="14"/>
        <v>0</v>
      </c>
    </row>
    <row r="8" spans="1:52" s="26" customFormat="1" ht="24.95" customHeight="1">
      <c r="A8" s="35">
        <v>523</v>
      </c>
      <c r="B8" s="17" t="s">
        <v>60</v>
      </c>
      <c r="C8" s="35" t="s">
        <v>74</v>
      </c>
      <c r="D8" s="35" t="s">
        <v>74</v>
      </c>
      <c r="E8" s="35" t="s">
        <v>44</v>
      </c>
      <c r="F8" s="35" t="s">
        <v>46</v>
      </c>
      <c r="G8" s="35" t="s">
        <v>43</v>
      </c>
      <c r="H8" s="36" t="s">
        <v>61</v>
      </c>
      <c r="I8" s="37">
        <v>35650</v>
      </c>
      <c r="J8" s="35" t="s">
        <v>47</v>
      </c>
      <c r="K8" s="36" t="s">
        <v>59</v>
      </c>
      <c r="L8" s="19">
        <v>25</v>
      </c>
      <c r="M8" s="34">
        <v>25</v>
      </c>
      <c r="N8" s="10">
        <v>4</v>
      </c>
      <c r="O8" s="10">
        <v>21</v>
      </c>
      <c r="P8" s="10">
        <v>10</v>
      </c>
      <c r="Q8" s="50">
        <v>4</v>
      </c>
      <c r="R8" s="50">
        <v>6</v>
      </c>
      <c r="S8" s="10">
        <v>5</v>
      </c>
      <c r="T8" s="10">
        <v>1</v>
      </c>
      <c r="U8" s="10">
        <v>0</v>
      </c>
      <c r="V8" s="10">
        <v>15</v>
      </c>
      <c r="W8" s="10">
        <v>0</v>
      </c>
      <c r="X8" s="40"/>
      <c r="Y8" s="40"/>
      <c r="Z8" s="40"/>
      <c r="AA8" s="40"/>
      <c r="AB8" s="34">
        <f t="shared" si="0"/>
        <v>1</v>
      </c>
      <c r="AC8" s="34">
        <f t="shared" si="1"/>
        <v>1</v>
      </c>
      <c r="AD8" s="41">
        <v>1</v>
      </c>
      <c r="AE8" s="41"/>
      <c r="AF8" s="34">
        <f t="shared" si="2"/>
        <v>0</v>
      </c>
      <c r="AG8" s="41"/>
      <c r="AH8" s="41"/>
      <c r="AI8" s="33">
        <f t="shared" si="3"/>
        <v>1</v>
      </c>
      <c r="AJ8" s="33">
        <f t="shared" si="4"/>
        <v>0</v>
      </c>
      <c r="AK8" s="30">
        <f t="shared" si="5"/>
        <v>1</v>
      </c>
      <c r="AL8" s="30">
        <f t="shared" si="6"/>
        <v>0</v>
      </c>
      <c r="AM8" s="30">
        <f t="shared" si="7"/>
        <v>1</v>
      </c>
      <c r="AN8" s="30">
        <f t="shared" si="8"/>
        <v>0</v>
      </c>
      <c r="AO8" s="30">
        <f t="shared" si="9"/>
        <v>1</v>
      </c>
      <c r="AP8" s="41"/>
      <c r="AQ8" s="41"/>
      <c r="AR8" s="41"/>
      <c r="AS8" s="33">
        <f t="shared" si="10"/>
        <v>0</v>
      </c>
      <c r="AT8" s="12"/>
      <c r="AV8" s="28">
        <f t="shared" si="11"/>
        <v>0</v>
      </c>
      <c r="AW8" s="28">
        <f t="shared" si="11"/>
        <v>0</v>
      </c>
      <c r="AX8" s="28">
        <f t="shared" si="12"/>
        <v>0</v>
      </c>
      <c r="AY8" s="28">
        <f t="shared" si="13"/>
        <v>0</v>
      </c>
      <c r="AZ8" s="28">
        <f t="shared" si="14"/>
        <v>0</v>
      </c>
    </row>
    <row r="9" spans="1:52" s="27" customFormat="1" ht="24.75" customHeight="1">
      <c r="A9" s="35">
        <v>524</v>
      </c>
      <c r="B9" s="17" t="s">
        <v>82</v>
      </c>
      <c r="C9" s="35" t="s">
        <v>74</v>
      </c>
      <c r="D9" s="35" t="s">
        <v>74</v>
      </c>
      <c r="E9" s="35" t="s">
        <v>44</v>
      </c>
      <c r="F9" s="35" t="s">
        <v>42</v>
      </c>
      <c r="G9" s="35" t="s">
        <v>49</v>
      </c>
      <c r="H9" s="36" t="s">
        <v>62</v>
      </c>
      <c r="I9" s="37">
        <v>43447</v>
      </c>
      <c r="J9" s="35" t="s">
        <v>52</v>
      </c>
      <c r="K9" s="36" t="s">
        <v>45</v>
      </c>
      <c r="L9" s="19">
        <v>15</v>
      </c>
      <c r="M9" s="34">
        <v>15</v>
      </c>
      <c r="N9" s="10">
        <v>0</v>
      </c>
      <c r="O9" s="10">
        <v>15</v>
      </c>
      <c r="P9" s="10">
        <v>0</v>
      </c>
      <c r="Q9" s="50">
        <v>0</v>
      </c>
      <c r="R9" s="50">
        <v>0</v>
      </c>
      <c r="S9" s="10">
        <v>2</v>
      </c>
      <c r="T9" s="10">
        <v>2</v>
      </c>
      <c r="U9" s="10">
        <v>0</v>
      </c>
      <c r="V9" s="10">
        <v>6</v>
      </c>
      <c r="W9" s="10">
        <v>0</v>
      </c>
      <c r="X9" s="40">
        <v>1</v>
      </c>
      <c r="Y9" s="40">
        <v>0</v>
      </c>
      <c r="Z9" s="40">
        <v>0</v>
      </c>
      <c r="AA9" s="40">
        <v>0</v>
      </c>
      <c r="AB9" s="34">
        <v>2</v>
      </c>
      <c r="AC9" s="34">
        <v>2</v>
      </c>
      <c r="AD9" s="41">
        <v>2</v>
      </c>
      <c r="AE9" s="41">
        <v>0</v>
      </c>
      <c r="AF9" s="34">
        <v>0</v>
      </c>
      <c r="AG9" s="41">
        <v>0</v>
      </c>
      <c r="AH9" s="41">
        <v>0</v>
      </c>
      <c r="AI9" s="33">
        <v>2</v>
      </c>
      <c r="AJ9" s="33">
        <v>0</v>
      </c>
      <c r="AK9" s="30">
        <v>3</v>
      </c>
      <c r="AL9" s="30">
        <v>0</v>
      </c>
      <c r="AM9" s="30">
        <v>3</v>
      </c>
      <c r="AN9" s="30">
        <v>0</v>
      </c>
      <c r="AO9" s="30">
        <v>3</v>
      </c>
      <c r="AP9" s="41">
        <v>0</v>
      </c>
      <c r="AQ9" s="41">
        <v>0</v>
      </c>
      <c r="AR9" s="41">
        <v>0</v>
      </c>
      <c r="AS9" s="33">
        <v>0</v>
      </c>
      <c r="AT9" s="12"/>
      <c r="AV9" s="28">
        <f t="shared" si="11"/>
        <v>0</v>
      </c>
      <c r="AW9" s="28">
        <f t="shared" si="11"/>
        <v>0</v>
      </c>
      <c r="AX9" s="28">
        <f t="shared" si="12"/>
        <v>0</v>
      </c>
      <c r="AY9" s="28">
        <f t="shared" si="13"/>
        <v>0</v>
      </c>
      <c r="AZ9" s="28">
        <f t="shared" si="14"/>
        <v>0</v>
      </c>
    </row>
    <row r="10" spans="1:52" s="27" customFormat="1" ht="24.95" customHeight="1">
      <c r="A10" s="35">
        <v>525</v>
      </c>
      <c r="B10" s="17" t="s">
        <v>63</v>
      </c>
      <c r="C10" s="35" t="s">
        <v>74</v>
      </c>
      <c r="D10" s="35" t="s">
        <v>74</v>
      </c>
      <c r="E10" s="35" t="s">
        <v>44</v>
      </c>
      <c r="F10" s="35" t="s">
        <v>42</v>
      </c>
      <c r="G10" s="35" t="s">
        <v>49</v>
      </c>
      <c r="H10" s="36" t="s">
        <v>83</v>
      </c>
      <c r="I10" s="37">
        <v>38562</v>
      </c>
      <c r="J10" s="35" t="s">
        <v>47</v>
      </c>
      <c r="K10" s="36" t="s">
        <v>56</v>
      </c>
      <c r="L10" s="19">
        <v>20</v>
      </c>
      <c r="M10" s="34">
        <v>20</v>
      </c>
      <c r="N10" s="10">
        <v>10</v>
      </c>
      <c r="O10" s="10">
        <v>10</v>
      </c>
      <c r="P10" s="10">
        <v>10</v>
      </c>
      <c r="Q10" s="50">
        <v>9</v>
      </c>
      <c r="R10" s="50">
        <v>1</v>
      </c>
      <c r="S10" s="10">
        <v>4</v>
      </c>
      <c r="T10" s="10">
        <v>5</v>
      </c>
      <c r="U10" s="10">
        <v>7</v>
      </c>
      <c r="V10" s="10">
        <v>10</v>
      </c>
      <c r="W10" s="10">
        <v>1</v>
      </c>
      <c r="X10" s="40">
        <v>0</v>
      </c>
      <c r="Y10" s="40">
        <v>0</v>
      </c>
      <c r="Z10" s="40">
        <v>0</v>
      </c>
      <c r="AA10" s="40">
        <v>0</v>
      </c>
      <c r="AB10" s="34">
        <v>0</v>
      </c>
      <c r="AC10" s="34">
        <v>0</v>
      </c>
      <c r="AD10" s="41">
        <v>0</v>
      </c>
      <c r="AE10" s="41">
        <v>0</v>
      </c>
      <c r="AF10" s="34">
        <v>0</v>
      </c>
      <c r="AG10" s="41">
        <v>0</v>
      </c>
      <c r="AH10" s="41">
        <v>0</v>
      </c>
      <c r="AI10" s="33">
        <v>0</v>
      </c>
      <c r="AJ10" s="33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41">
        <v>0</v>
      </c>
      <c r="AQ10" s="41">
        <v>0</v>
      </c>
      <c r="AR10" s="41">
        <v>0</v>
      </c>
      <c r="AS10" s="33">
        <v>0</v>
      </c>
      <c r="AT10" s="12" t="s">
        <v>102</v>
      </c>
      <c r="AV10" s="28">
        <f t="shared" si="11"/>
        <v>0</v>
      </c>
      <c r="AW10" s="28">
        <f t="shared" si="11"/>
        <v>0</v>
      </c>
      <c r="AX10" s="28">
        <f t="shared" si="12"/>
        <v>0</v>
      </c>
      <c r="AY10" s="28">
        <f t="shared" si="13"/>
        <v>0</v>
      </c>
      <c r="AZ10" s="28">
        <f t="shared" si="14"/>
        <v>0</v>
      </c>
    </row>
    <row r="11" spans="1:52" s="27" customFormat="1" ht="24.95" customHeight="1">
      <c r="A11" s="35">
        <v>526</v>
      </c>
      <c r="B11" s="17" t="s">
        <v>64</v>
      </c>
      <c r="C11" s="35" t="s">
        <v>74</v>
      </c>
      <c r="D11" s="35" t="s">
        <v>74</v>
      </c>
      <c r="E11" s="35" t="s">
        <v>44</v>
      </c>
      <c r="F11" s="35" t="s">
        <v>42</v>
      </c>
      <c r="G11" s="35" t="s">
        <v>49</v>
      </c>
      <c r="H11" s="36" t="s">
        <v>65</v>
      </c>
      <c r="I11" s="37">
        <v>41972</v>
      </c>
      <c r="J11" s="35" t="s">
        <v>52</v>
      </c>
      <c r="K11" s="36" t="s">
        <v>45</v>
      </c>
      <c r="L11" s="19">
        <v>50</v>
      </c>
      <c r="M11" s="34">
        <v>50</v>
      </c>
      <c r="N11" s="10">
        <v>0</v>
      </c>
      <c r="O11" s="10">
        <v>50</v>
      </c>
      <c r="P11" s="10">
        <v>0</v>
      </c>
      <c r="Q11" s="50">
        <v>0</v>
      </c>
      <c r="R11" s="50">
        <v>0</v>
      </c>
      <c r="S11" s="10">
        <v>17</v>
      </c>
      <c r="T11" s="10">
        <v>9</v>
      </c>
      <c r="U11" s="10">
        <v>0</v>
      </c>
      <c r="V11" s="10">
        <v>50</v>
      </c>
      <c r="W11" s="10">
        <v>0</v>
      </c>
      <c r="X11" s="40">
        <v>0</v>
      </c>
      <c r="Y11" s="40">
        <v>0</v>
      </c>
      <c r="Z11" s="40">
        <v>21</v>
      </c>
      <c r="AA11" s="40">
        <v>0</v>
      </c>
      <c r="AB11" s="34">
        <v>16</v>
      </c>
      <c r="AC11" s="34">
        <v>0</v>
      </c>
      <c r="AD11" s="41">
        <v>0</v>
      </c>
      <c r="AE11" s="41">
        <v>0</v>
      </c>
      <c r="AF11" s="34">
        <v>16</v>
      </c>
      <c r="AG11" s="41">
        <v>16</v>
      </c>
      <c r="AH11" s="41">
        <v>0</v>
      </c>
      <c r="AI11" s="33">
        <v>16</v>
      </c>
      <c r="AJ11" s="33">
        <v>0</v>
      </c>
      <c r="AK11" s="30">
        <v>37</v>
      </c>
      <c r="AL11" s="30">
        <v>0</v>
      </c>
      <c r="AM11" s="30">
        <v>0</v>
      </c>
      <c r="AN11" s="30">
        <v>37</v>
      </c>
      <c r="AO11" s="30">
        <v>37</v>
      </c>
      <c r="AP11" s="41">
        <v>0</v>
      </c>
      <c r="AQ11" s="41">
        <v>0</v>
      </c>
      <c r="AR11" s="41">
        <v>0</v>
      </c>
      <c r="AS11" s="33">
        <v>0</v>
      </c>
      <c r="AT11" s="12"/>
      <c r="AV11" s="48">
        <v>0</v>
      </c>
      <c r="AW11" s="48">
        <v>0</v>
      </c>
      <c r="AX11" s="48">
        <v>0</v>
      </c>
      <c r="AY11" s="48">
        <v>0</v>
      </c>
      <c r="AZ11" s="48">
        <v>0</v>
      </c>
    </row>
    <row r="12" spans="1:52" s="27" customFormat="1" ht="24.95" customHeight="1">
      <c r="A12" s="35">
        <v>527</v>
      </c>
      <c r="B12" s="17" t="s">
        <v>66</v>
      </c>
      <c r="C12" s="35" t="s">
        <v>74</v>
      </c>
      <c r="D12" s="35" t="s">
        <v>74</v>
      </c>
      <c r="E12" s="35" t="s">
        <v>44</v>
      </c>
      <c r="F12" s="35" t="s">
        <v>42</v>
      </c>
      <c r="G12" s="35" t="s">
        <v>49</v>
      </c>
      <c r="H12" s="36" t="s">
        <v>67</v>
      </c>
      <c r="I12" s="37">
        <v>37220</v>
      </c>
      <c r="J12" s="35" t="s">
        <v>52</v>
      </c>
      <c r="K12" s="36" t="s">
        <v>45</v>
      </c>
      <c r="L12" s="20">
        <v>30</v>
      </c>
      <c r="M12" s="34">
        <v>25</v>
      </c>
      <c r="N12" s="11">
        <v>4</v>
      </c>
      <c r="O12" s="11">
        <v>21</v>
      </c>
      <c r="P12" s="11">
        <v>4</v>
      </c>
      <c r="Q12" s="51">
        <v>4</v>
      </c>
      <c r="R12" s="51">
        <v>0</v>
      </c>
      <c r="S12" s="11">
        <v>9</v>
      </c>
      <c r="T12" s="11">
        <v>19</v>
      </c>
      <c r="U12" s="10">
        <v>0</v>
      </c>
      <c r="V12" s="10">
        <v>16</v>
      </c>
      <c r="W12" s="10">
        <v>0</v>
      </c>
      <c r="X12" s="40">
        <v>2</v>
      </c>
      <c r="Y12" s="40"/>
      <c r="Z12" s="40"/>
      <c r="AA12" s="40"/>
      <c r="AB12" s="34">
        <f t="shared" ref="AB12" si="15">AC12+AF12</f>
        <v>0</v>
      </c>
      <c r="AC12" s="34">
        <f t="shared" ref="AC12" si="16">SUM(AD12:AE12)</f>
        <v>0</v>
      </c>
      <c r="AD12" s="41"/>
      <c r="AE12" s="41"/>
      <c r="AF12" s="34">
        <f t="shared" ref="AF12" si="17">SUM(AG12:AH12)</f>
        <v>0</v>
      </c>
      <c r="AG12" s="41"/>
      <c r="AH12" s="41"/>
      <c r="AI12" s="33">
        <f t="shared" ref="AI12:AJ12" si="18">AD12+AG12</f>
        <v>0</v>
      </c>
      <c r="AJ12" s="33">
        <f t="shared" si="18"/>
        <v>0</v>
      </c>
      <c r="AK12" s="30">
        <v>2</v>
      </c>
      <c r="AL12" s="30">
        <f t="shared" ref="AL12" si="19">Y12+AA12+AJ12</f>
        <v>0</v>
      </c>
      <c r="AM12" s="30">
        <v>2</v>
      </c>
      <c r="AN12" s="30">
        <f t="shared" ref="AN12" si="20">Z12+AA12+AF12</f>
        <v>0</v>
      </c>
      <c r="AO12" s="30">
        <v>2</v>
      </c>
      <c r="AP12" s="41"/>
      <c r="AQ12" s="41"/>
      <c r="AR12" s="41"/>
      <c r="AS12" s="33">
        <f t="shared" ref="AS12" si="21">SUM(AP12:AR12)</f>
        <v>0</v>
      </c>
      <c r="AT12" s="12"/>
      <c r="AV12" s="28">
        <f t="shared" si="11"/>
        <v>0</v>
      </c>
      <c r="AW12" s="28">
        <f t="shared" si="11"/>
        <v>0</v>
      </c>
      <c r="AX12" s="28">
        <f t="shared" si="12"/>
        <v>0</v>
      </c>
      <c r="AY12" s="28">
        <f t="shared" si="13"/>
        <v>0</v>
      </c>
      <c r="AZ12" s="28">
        <f t="shared" si="14"/>
        <v>0</v>
      </c>
    </row>
    <row r="13" spans="1:52" s="27" customFormat="1" ht="24.95" customHeight="1">
      <c r="A13" s="35">
        <v>528</v>
      </c>
      <c r="B13" s="17" t="s">
        <v>68</v>
      </c>
      <c r="C13" s="35" t="s">
        <v>74</v>
      </c>
      <c r="D13" s="35" t="s">
        <v>74</v>
      </c>
      <c r="E13" s="35" t="s">
        <v>44</v>
      </c>
      <c r="F13" s="35" t="s">
        <v>42</v>
      </c>
      <c r="G13" s="35" t="s">
        <v>43</v>
      </c>
      <c r="H13" s="36" t="s">
        <v>69</v>
      </c>
      <c r="I13" s="37">
        <v>33599</v>
      </c>
      <c r="J13" s="35" t="s">
        <v>47</v>
      </c>
      <c r="K13" s="36" t="s">
        <v>103</v>
      </c>
      <c r="L13" s="20">
        <v>23</v>
      </c>
      <c r="M13" s="34">
        <v>22</v>
      </c>
      <c r="N13" s="10">
        <v>3</v>
      </c>
      <c r="O13" s="10">
        <v>19</v>
      </c>
      <c r="P13" s="10">
        <v>3</v>
      </c>
      <c r="Q13" s="50">
        <v>3</v>
      </c>
      <c r="R13" s="50">
        <v>0</v>
      </c>
      <c r="S13" s="10">
        <v>8</v>
      </c>
      <c r="T13" s="10">
        <v>4</v>
      </c>
      <c r="U13" s="10">
        <v>0</v>
      </c>
      <c r="V13" s="10">
        <v>15</v>
      </c>
      <c r="W13" s="10">
        <v>0</v>
      </c>
      <c r="X13" s="40">
        <v>1</v>
      </c>
      <c r="Y13" s="40"/>
      <c r="Z13" s="40"/>
      <c r="AA13" s="40"/>
      <c r="AB13" s="34">
        <f t="shared" si="0"/>
        <v>0</v>
      </c>
      <c r="AC13" s="34">
        <f t="shared" si="1"/>
        <v>0</v>
      </c>
      <c r="AD13" s="41"/>
      <c r="AE13" s="41"/>
      <c r="AF13" s="34">
        <f t="shared" si="2"/>
        <v>0</v>
      </c>
      <c r="AG13" s="41"/>
      <c r="AH13" s="41"/>
      <c r="AI13" s="33">
        <f t="shared" si="3"/>
        <v>0</v>
      </c>
      <c r="AJ13" s="33">
        <f t="shared" si="4"/>
        <v>0</v>
      </c>
      <c r="AK13" s="30">
        <f t="shared" si="5"/>
        <v>1</v>
      </c>
      <c r="AL13" s="30">
        <f t="shared" si="6"/>
        <v>0</v>
      </c>
      <c r="AM13" s="30">
        <f t="shared" si="7"/>
        <v>1</v>
      </c>
      <c r="AN13" s="30">
        <f t="shared" si="8"/>
        <v>0</v>
      </c>
      <c r="AO13" s="30">
        <f t="shared" si="9"/>
        <v>1</v>
      </c>
      <c r="AP13" s="41"/>
      <c r="AQ13" s="41"/>
      <c r="AR13" s="41"/>
      <c r="AS13" s="33">
        <f t="shared" si="10"/>
        <v>0</v>
      </c>
      <c r="AT13" s="12"/>
      <c r="AV13" s="28">
        <f t="shared" si="11"/>
        <v>0</v>
      </c>
      <c r="AW13" s="28">
        <f t="shared" si="11"/>
        <v>0</v>
      </c>
      <c r="AX13" s="28">
        <f t="shared" si="12"/>
        <v>0</v>
      </c>
      <c r="AY13" s="28">
        <f t="shared" si="13"/>
        <v>0</v>
      </c>
      <c r="AZ13" s="28">
        <f t="shared" si="14"/>
        <v>0</v>
      </c>
    </row>
    <row r="14" spans="1:52" s="27" customFormat="1" ht="24.95" customHeight="1">
      <c r="A14" s="35">
        <v>529</v>
      </c>
      <c r="B14" s="17" t="s">
        <v>70</v>
      </c>
      <c r="C14" s="35" t="s">
        <v>74</v>
      </c>
      <c r="D14" s="35" t="s">
        <v>74</v>
      </c>
      <c r="E14" s="35" t="s">
        <v>44</v>
      </c>
      <c r="F14" s="35" t="s">
        <v>42</v>
      </c>
      <c r="G14" s="35" t="s">
        <v>43</v>
      </c>
      <c r="H14" s="36" t="s">
        <v>71</v>
      </c>
      <c r="I14" s="37">
        <v>38253</v>
      </c>
      <c r="J14" s="35" t="s">
        <v>47</v>
      </c>
      <c r="K14" s="36" t="s">
        <v>59</v>
      </c>
      <c r="L14" s="20" t="s">
        <v>51</v>
      </c>
      <c r="M14" s="34">
        <v>25</v>
      </c>
      <c r="N14" s="10">
        <v>15</v>
      </c>
      <c r="O14" s="10">
        <v>10</v>
      </c>
      <c r="P14" s="10">
        <v>15</v>
      </c>
      <c r="Q14" s="50">
        <v>15</v>
      </c>
      <c r="R14" s="50">
        <v>0</v>
      </c>
      <c r="S14" s="10">
        <v>4</v>
      </c>
      <c r="T14" s="10">
        <v>6</v>
      </c>
      <c r="U14" s="10">
        <v>0</v>
      </c>
      <c r="V14" s="10">
        <v>10</v>
      </c>
      <c r="W14" s="10">
        <v>0</v>
      </c>
      <c r="X14" s="40"/>
      <c r="Y14" s="40">
        <v>1</v>
      </c>
      <c r="Z14" s="40"/>
      <c r="AA14" s="40">
        <v>1</v>
      </c>
      <c r="AB14" s="34">
        <v>2</v>
      </c>
      <c r="AC14" s="34">
        <v>1</v>
      </c>
      <c r="AD14" s="41"/>
      <c r="AE14" s="41">
        <v>1</v>
      </c>
      <c r="AF14" s="34">
        <v>1</v>
      </c>
      <c r="AG14" s="41"/>
      <c r="AH14" s="41">
        <v>1</v>
      </c>
      <c r="AI14" s="33">
        <v>0</v>
      </c>
      <c r="AJ14" s="33">
        <v>2</v>
      </c>
      <c r="AK14" s="30">
        <v>0</v>
      </c>
      <c r="AL14" s="30">
        <v>4</v>
      </c>
      <c r="AM14" s="30">
        <v>2</v>
      </c>
      <c r="AN14" s="30">
        <v>2</v>
      </c>
      <c r="AO14" s="30">
        <v>4</v>
      </c>
      <c r="AP14" s="41"/>
      <c r="AQ14" s="41">
        <v>1</v>
      </c>
      <c r="AR14" s="41">
        <v>2</v>
      </c>
      <c r="AS14" s="33">
        <v>3</v>
      </c>
      <c r="AT14" s="12"/>
      <c r="AV14" s="28">
        <f t="shared" si="11"/>
        <v>0</v>
      </c>
      <c r="AW14" s="28">
        <f t="shared" si="11"/>
        <v>0</v>
      </c>
      <c r="AX14" s="28">
        <f t="shared" si="12"/>
        <v>0</v>
      </c>
      <c r="AY14" s="28">
        <f t="shared" si="13"/>
        <v>0</v>
      </c>
      <c r="AZ14" s="28">
        <f t="shared" si="14"/>
        <v>0</v>
      </c>
    </row>
    <row r="15" spans="1:52" s="27" customFormat="1" ht="24.95" customHeight="1">
      <c r="A15" s="35">
        <v>530</v>
      </c>
      <c r="B15" s="17" t="s">
        <v>72</v>
      </c>
      <c r="C15" s="35" t="s">
        <v>74</v>
      </c>
      <c r="D15" s="35" t="s">
        <v>74</v>
      </c>
      <c r="E15" s="36" t="s">
        <v>44</v>
      </c>
      <c r="F15" s="35" t="s">
        <v>42</v>
      </c>
      <c r="G15" s="35" t="s">
        <v>49</v>
      </c>
      <c r="H15" s="35" t="s">
        <v>73</v>
      </c>
      <c r="I15" s="18">
        <v>42396</v>
      </c>
      <c r="J15" s="35" t="s">
        <v>47</v>
      </c>
      <c r="K15" s="36" t="s">
        <v>56</v>
      </c>
      <c r="L15" s="19">
        <v>20</v>
      </c>
      <c r="M15" s="23">
        <v>21</v>
      </c>
      <c r="N15" s="24">
        <v>13</v>
      </c>
      <c r="O15" s="24">
        <v>8</v>
      </c>
      <c r="P15" s="24">
        <v>13</v>
      </c>
      <c r="Q15" s="52">
        <v>13</v>
      </c>
      <c r="R15" s="52">
        <v>0</v>
      </c>
      <c r="S15" s="24">
        <v>2</v>
      </c>
      <c r="T15" s="24">
        <v>2</v>
      </c>
      <c r="U15" s="24">
        <v>0</v>
      </c>
      <c r="V15" s="24">
        <v>8</v>
      </c>
      <c r="W15" s="24">
        <v>2</v>
      </c>
      <c r="X15" s="40">
        <v>1</v>
      </c>
      <c r="Y15" s="40">
        <v>1</v>
      </c>
      <c r="Z15" s="40">
        <v>0</v>
      </c>
      <c r="AA15" s="40">
        <v>0</v>
      </c>
      <c r="AB15" s="34">
        <f t="shared" ref="AB15" si="22">AC15+AF15</f>
        <v>0</v>
      </c>
      <c r="AC15" s="34">
        <f t="shared" ref="AC15" si="23">SUM(AD15:AE15)</f>
        <v>0</v>
      </c>
      <c r="AD15" s="41">
        <v>0</v>
      </c>
      <c r="AE15" s="41">
        <v>0</v>
      </c>
      <c r="AF15" s="34">
        <f t="shared" ref="AF15" si="24">SUM(AG15:AH15)</f>
        <v>0</v>
      </c>
      <c r="AG15" s="41">
        <v>0</v>
      </c>
      <c r="AH15" s="41">
        <v>0</v>
      </c>
      <c r="AI15" s="33">
        <f t="shared" ref="AI15:AJ15" si="25">AD15+AG15</f>
        <v>0</v>
      </c>
      <c r="AJ15" s="33">
        <f t="shared" si="25"/>
        <v>0</v>
      </c>
      <c r="AK15" s="30">
        <f t="shared" ref="AK15:AL15" si="26">X15+Z15+AI15</f>
        <v>1</v>
      </c>
      <c r="AL15" s="30">
        <f t="shared" si="26"/>
        <v>1</v>
      </c>
      <c r="AM15" s="30">
        <f t="shared" ref="AM15" si="27">X15+Y15+AC15</f>
        <v>2</v>
      </c>
      <c r="AN15" s="30">
        <f t="shared" ref="AN15" si="28">Z15+AA15+AF15</f>
        <v>0</v>
      </c>
      <c r="AO15" s="30">
        <f t="shared" ref="AO15" si="29">AK15+AL15</f>
        <v>2</v>
      </c>
      <c r="AP15" s="41">
        <v>0</v>
      </c>
      <c r="AQ15" s="41">
        <v>0</v>
      </c>
      <c r="AR15" s="41">
        <v>0</v>
      </c>
      <c r="AS15" s="33">
        <f t="shared" ref="AS15" si="30">SUM(AP15:AR15)</f>
        <v>0</v>
      </c>
      <c r="AT15" s="12"/>
      <c r="AV15" s="28">
        <f t="shared" si="11"/>
        <v>0</v>
      </c>
      <c r="AW15" s="28">
        <f t="shared" si="11"/>
        <v>0</v>
      </c>
      <c r="AX15" s="28">
        <f t="shared" si="12"/>
        <v>0</v>
      </c>
      <c r="AY15" s="28">
        <f t="shared" si="13"/>
        <v>0</v>
      </c>
      <c r="AZ15" s="28">
        <f t="shared" si="14"/>
        <v>0</v>
      </c>
    </row>
    <row r="16" spans="1:52" s="27" customFormat="1" ht="24.95" customHeight="1">
      <c r="A16" s="35">
        <v>531</v>
      </c>
      <c r="B16" s="17" t="s">
        <v>84</v>
      </c>
      <c r="C16" s="35" t="s">
        <v>74</v>
      </c>
      <c r="D16" s="35" t="s">
        <v>74</v>
      </c>
      <c r="E16" s="35" t="s">
        <v>44</v>
      </c>
      <c r="F16" s="35" t="s">
        <v>42</v>
      </c>
      <c r="G16" s="35" t="s">
        <v>49</v>
      </c>
      <c r="H16" s="36" t="s">
        <v>85</v>
      </c>
      <c r="I16" s="37">
        <v>43447</v>
      </c>
      <c r="J16" s="35" t="s">
        <v>47</v>
      </c>
      <c r="K16" s="36" t="s">
        <v>59</v>
      </c>
      <c r="L16" s="19" t="s">
        <v>50</v>
      </c>
      <c r="M16" s="34">
        <v>28</v>
      </c>
      <c r="N16" s="10">
        <v>15</v>
      </c>
      <c r="O16" s="10">
        <v>13</v>
      </c>
      <c r="P16" s="10">
        <v>15</v>
      </c>
      <c r="Q16" s="50">
        <v>15</v>
      </c>
      <c r="R16" s="50">
        <v>0</v>
      </c>
      <c r="S16" s="10">
        <v>7</v>
      </c>
      <c r="T16" s="10">
        <v>2</v>
      </c>
      <c r="U16" s="10">
        <v>0</v>
      </c>
      <c r="V16" s="10">
        <v>7</v>
      </c>
      <c r="W16" s="10">
        <v>1</v>
      </c>
      <c r="X16" s="40">
        <v>1</v>
      </c>
      <c r="Y16" s="40">
        <v>1</v>
      </c>
      <c r="Z16" s="40">
        <v>2</v>
      </c>
      <c r="AA16" s="40">
        <v>1</v>
      </c>
      <c r="AB16" s="34">
        <v>2</v>
      </c>
      <c r="AC16" s="34">
        <v>1</v>
      </c>
      <c r="AD16" s="41"/>
      <c r="AE16" s="41">
        <v>1</v>
      </c>
      <c r="AF16" s="34">
        <v>1</v>
      </c>
      <c r="AG16" s="41"/>
      <c r="AH16" s="41">
        <v>1</v>
      </c>
      <c r="AI16" s="33">
        <v>0</v>
      </c>
      <c r="AJ16" s="33">
        <v>2</v>
      </c>
      <c r="AK16" s="30">
        <v>3</v>
      </c>
      <c r="AL16" s="30">
        <v>4</v>
      </c>
      <c r="AM16" s="30">
        <v>3</v>
      </c>
      <c r="AN16" s="30">
        <v>4</v>
      </c>
      <c r="AO16" s="30">
        <v>7</v>
      </c>
      <c r="AP16" s="41">
        <v>1</v>
      </c>
      <c r="AQ16" s="41"/>
      <c r="AR16" s="41"/>
      <c r="AS16" s="33">
        <v>1</v>
      </c>
      <c r="AT16" s="12"/>
      <c r="AV16" s="28">
        <f t="shared" si="11"/>
        <v>0</v>
      </c>
      <c r="AW16" s="28">
        <f t="shared" si="11"/>
        <v>0</v>
      </c>
      <c r="AX16" s="28">
        <f t="shared" si="12"/>
        <v>0</v>
      </c>
      <c r="AY16" s="28">
        <f t="shared" si="13"/>
        <v>0</v>
      </c>
      <c r="AZ16" s="28">
        <f t="shared" si="14"/>
        <v>0</v>
      </c>
    </row>
    <row r="17" spans="1:52" s="27" customFormat="1" ht="24.95" customHeight="1">
      <c r="A17" s="35">
        <v>532</v>
      </c>
      <c r="B17" s="17" t="s">
        <v>86</v>
      </c>
      <c r="C17" s="35" t="s">
        <v>74</v>
      </c>
      <c r="D17" s="35" t="s">
        <v>74</v>
      </c>
      <c r="E17" s="35" t="s">
        <v>44</v>
      </c>
      <c r="F17" s="35" t="s">
        <v>46</v>
      </c>
      <c r="G17" s="35" t="s">
        <v>43</v>
      </c>
      <c r="H17" s="36" t="s">
        <v>87</v>
      </c>
      <c r="I17" s="37">
        <v>44012</v>
      </c>
      <c r="J17" s="35" t="s">
        <v>47</v>
      </c>
      <c r="K17" s="36" t="s">
        <v>59</v>
      </c>
      <c r="L17" s="38" t="s">
        <v>88</v>
      </c>
      <c r="M17" s="34">
        <v>17</v>
      </c>
      <c r="N17" s="10">
        <v>6</v>
      </c>
      <c r="O17" s="10">
        <v>11</v>
      </c>
      <c r="P17" s="10">
        <v>8</v>
      </c>
      <c r="Q17" s="50">
        <v>6</v>
      </c>
      <c r="R17" s="50">
        <v>2</v>
      </c>
      <c r="S17" s="10">
        <v>4</v>
      </c>
      <c r="T17" s="10">
        <v>1</v>
      </c>
      <c r="U17" s="10">
        <v>0</v>
      </c>
      <c r="V17" s="10">
        <v>6</v>
      </c>
      <c r="W17" s="10">
        <v>0</v>
      </c>
      <c r="X17" s="40">
        <v>2</v>
      </c>
      <c r="Y17" s="40">
        <v>1</v>
      </c>
      <c r="Z17" s="53">
        <v>0</v>
      </c>
      <c r="AA17" s="53">
        <v>0</v>
      </c>
      <c r="AB17" s="34">
        <v>0</v>
      </c>
      <c r="AC17" s="34">
        <v>0</v>
      </c>
      <c r="AD17" s="41">
        <v>0</v>
      </c>
      <c r="AE17" s="41">
        <v>0</v>
      </c>
      <c r="AF17" s="34">
        <v>0</v>
      </c>
      <c r="AG17" s="41">
        <v>0</v>
      </c>
      <c r="AH17" s="41">
        <v>0</v>
      </c>
      <c r="AI17" s="33">
        <v>0</v>
      </c>
      <c r="AJ17" s="33">
        <v>0</v>
      </c>
      <c r="AK17" s="30">
        <v>2</v>
      </c>
      <c r="AL17" s="30">
        <v>1</v>
      </c>
      <c r="AM17" s="30">
        <v>3</v>
      </c>
      <c r="AN17" s="30">
        <v>0</v>
      </c>
      <c r="AO17" s="30">
        <v>3</v>
      </c>
      <c r="AP17" s="41">
        <v>0</v>
      </c>
      <c r="AQ17" s="41">
        <v>0</v>
      </c>
      <c r="AR17" s="41">
        <v>0</v>
      </c>
      <c r="AS17" s="33">
        <v>0</v>
      </c>
      <c r="AT17" s="12"/>
      <c r="AV17" s="28">
        <f t="shared" si="11"/>
        <v>0</v>
      </c>
      <c r="AW17" s="28">
        <f t="shared" si="11"/>
        <v>0</v>
      </c>
      <c r="AX17" s="28">
        <f t="shared" si="12"/>
        <v>0</v>
      </c>
      <c r="AY17" s="28">
        <f t="shared" si="13"/>
        <v>0</v>
      </c>
      <c r="AZ17" s="28">
        <f t="shared" si="14"/>
        <v>0</v>
      </c>
    </row>
    <row r="18" spans="1:52" s="47" customFormat="1" ht="27" customHeight="1">
      <c r="A18" s="35">
        <v>533</v>
      </c>
      <c r="B18" s="39" t="s">
        <v>97</v>
      </c>
      <c r="C18" s="35" t="s">
        <v>74</v>
      </c>
      <c r="D18" s="35" t="s">
        <v>74</v>
      </c>
      <c r="E18" s="35" t="s">
        <v>44</v>
      </c>
      <c r="F18" s="35" t="s">
        <v>90</v>
      </c>
      <c r="G18" s="31" t="s">
        <v>91</v>
      </c>
      <c r="H18" s="38" t="s">
        <v>105</v>
      </c>
      <c r="I18" s="37">
        <v>44468</v>
      </c>
      <c r="J18" s="32" t="s">
        <v>89</v>
      </c>
      <c r="K18" s="36" t="s">
        <v>56</v>
      </c>
      <c r="L18" s="38" t="s">
        <v>98</v>
      </c>
      <c r="M18" s="42">
        <v>15</v>
      </c>
      <c r="N18" s="43">
        <v>8</v>
      </c>
      <c r="O18" s="43">
        <v>7</v>
      </c>
      <c r="P18" s="44">
        <v>8</v>
      </c>
      <c r="Q18" s="45">
        <v>8</v>
      </c>
      <c r="R18" s="45">
        <v>0</v>
      </c>
      <c r="S18" s="44">
        <v>1</v>
      </c>
      <c r="T18" s="44">
        <v>1</v>
      </c>
      <c r="U18" s="44">
        <v>0</v>
      </c>
      <c r="V18" s="44">
        <v>5</v>
      </c>
      <c r="W18" s="44">
        <v>7</v>
      </c>
      <c r="X18" s="40">
        <v>3</v>
      </c>
      <c r="Y18" s="40">
        <v>3</v>
      </c>
      <c r="Z18" s="40"/>
      <c r="AA18" s="40"/>
      <c r="AB18" s="34">
        <f t="shared" ref="AB18" si="31">AC18+AF18</f>
        <v>8</v>
      </c>
      <c r="AC18" s="34">
        <f t="shared" ref="AC18" si="32">SUM(AD18:AE18)</f>
        <v>7</v>
      </c>
      <c r="AD18" s="41">
        <v>2</v>
      </c>
      <c r="AE18" s="41">
        <v>5</v>
      </c>
      <c r="AF18" s="34">
        <f t="shared" ref="AF18" si="33">SUM(AG18:AH18)</f>
        <v>1</v>
      </c>
      <c r="AG18" s="41">
        <v>1</v>
      </c>
      <c r="AH18" s="41"/>
      <c r="AI18" s="33">
        <f t="shared" ref="AI18:AJ18" si="34">AD18+AG18</f>
        <v>3</v>
      </c>
      <c r="AJ18" s="33">
        <f t="shared" si="34"/>
        <v>5</v>
      </c>
      <c r="AK18" s="30">
        <f t="shared" ref="AK18:AL18" si="35">X18+Z18+AI18</f>
        <v>6</v>
      </c>
      <c r="AL18" s="30">
        <f t="shared" si="35"/>
        <v>8</v>
      </c>
      <c r="AM18" s="30">
        <f t="shared" ref="AM18" si="36">X18+Y18+AC18</f>
        <v>13</v>
      </c>
      <c r="AN18" s="30">
        <f t="shared" ref="AN18" si="37">Z18+AA18+AF18</f>
        <v>1</v>
      </c>
      <c r="AO18" s="30">
        <f t="shared" ref="AO18" si="38">AK18+AL18</f>
        <v>14</v>
      </c>
      <c r="AP18" s="41"/>
      <c r="AQ18" s="41"/>
      <c r="AR18" s="41"/>
      <c r="AS18" s="33">
        <f t="shared" ref="AS18" si="39">SUM(AP18:AR18)</f>
        <v>0</v>
      </c>
      <c r="AT18" s="29"/>
      <c r="AU18" s="46"/>
    </row>
    <row r="19" spans="1:52" ht="24.95" customHeight="1"/>
    <row r="20" spans="1:52" ht="24.95" customHeight="1"/>
    <row r="21" spans="1:52" ht="24.95" customHeight="1"/>
    <row r="22" spans="1:52" ht="24.95" customHeight="1"/>
  </sheetData>
  <autoFilter ref="A4:AV18"/>
  <mergeCells count="54">
    <mergeCell ref="Q3:Q4"/>
    <mergeCell ref="R3:R4"/>
    <mergeCell ref="AT2:AT4"/>
    <mergeCell ref="M2:O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L4"/>
    <mergeCell ref="AO3:AO4"/>
    <mergeCell ref="V3:V4"/>
    <mergeCell ref="S2:W2"/>
    <mergeCell ref="W3:W4"/>
    <mergeCell ref="AP3:AP4"/>
    <mergeCell ref="X2:AA2"/>
    <mergeCell ref="AB2:AJ2"/>
    <mergeCell ref="AK2:AO2"/>
    <mergeCell ref="X3:Y3"/>
    <mergeCell ref="Z3:AA3"/>
    <mergeCell ref="AB3:AB4"/>
    <mergeCell ref="AC3:AE3"/>
    <mergeCell ref="P2:R2"/>
    <mergeCell ref="P3:P4"/>
    <mergeCell ref="AQ3:AQ4"/>
    <mergeCell ref="AR3:AR4"/>
    <mergeCell ref="AP2:AS2"/>
    <mergeCell ref="AS3:AS4"/>
    <mergeCell ref="AF3:AH3"/>
    <mergeCell ref="AI3:AI4"/>
    <mergeCell ref="AJ3:AJ4"/>
    <mergeCell ref="AK3:AK4"/>
    <mergeCell ref="AL3:AL4"/>
    <mergeCell ref="AM3:AM4"/>
    <mergeCell ref="AN3:AN4"/>
    <mergeCell ref="S3:S4"/>
    <mergeCell ref="T3:T4"/>
    <mergeCell ref="U3:U4"/>
    <mergeCell ref="J3:J4"/>
    <mergeCell ref="K3:K4"/>
    <mergeCell ref="M3:M4"/>
    <mergeCell ref="N3:N4"/>
    <mergeCell ref="O3:O4"/>
    <mergeCell ref="AV2:AZ2"/>
    <mergeCell ref="AV3:AV4"/>
    <mergeCell ref="AW3:AW4"/>
    <mergeCell ref="AX3:AX4"/>
    <mergeCell ref="AY3:AY4"/>
    <mergeCell ref="AZ3:AZ4"/>
  </mergeCells>
  <phoneticPr fontId="3" type="noConversion"/>
  <conditionalFormatting sqref="AZ5:AZ18">
    <cfRule type="cellIs" dxfId="1" priority="357" operator="notEqual">
      <formula>0</formula>
    </cfRule>
  </conditionalFormatting>
  <conditionalFormatting sqref="AV5:AY18">
    <cfRule type="cellIs" dxfId="0" priority="358" operator="notEqual">
      <formula>0</formula>
    </cfRule>
  </conditionalFormatting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2.위원회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2022-01-18T05:21:07Z</cp:lastPrinted>
  <dcterms:created xsi:type="dcterms:W3CDTF">2020-08-26T04:54:25Z</dcterms:created>
  <dcterms:modified xsi:type="dcterms:W3CDTF">2022-10-13T05:46:23Z</dcterms:modified>
</cp:coreProperties>
</file>